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gkiskos\Desktop\"/>
    </mc:Choice>
  </mc:AlternateContent>
  <xr:revisionPtr revIDLastSave="0" documentId="13_ncr:1_{C907233A-2AA2-43EB-9617-3BA13F871844}" xr6:coauthVersionLast="47" xr6:coauthVersionMax="47" xr10:uidLastSave="{00000000-0000-0000-0000-000000000000}"/>
  <bookViews>
    <workbookView xWindow="-120" yWindow="-120" windowWidth="29040" windowHeight="15720" xr2:uid="{560CD1E3-C791-44F3-90DA-B846547CE71B}"/>
  </bookViews>
  <sheets>
    <sheet name="Φύλλο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2" l="1"/>
  <c r="G7" i="2"/>
  <c r="G9" i="2" s="1"/>
  <c r="G6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0" i="2"/>
  <c r="G59" i="2"/>
  <c r="G58" i="2"/>
  <c r="G61" i="2" s="1"/>
  <c r="G55" i="2"/>
  <c r="G54" i="2"/>
  <c r="G53" i="2"/>
  <c r="G52" i="2"/>
  <c r="G51" i="2"/>
  <c r="G50" i="2"/>
  <c r="G47" i="2"/>
  <c r="G46" i="2"/>
  <c r="G45" i="2"/>
  <c r="G44" i="2"/>
  <c r="G43" i="2"/>
  <c r="G42" i="2"/>
  <c r="G48" i="2" s="1"/>
  <c r="G39" i="2"/>
  <c r="G38" i="2"/>
  <c r="G37" i="2"/>
  <c r="G36" i="2"/>
  <c r="G35" i="2"/>
  <c r="G40" i="2" s="1"/>
  <c r="G32" i="2"/>
  <c r="G31" i="2"/>
  <c r="G30" i="2"/>
  <c r="G27" i="2"/>
  <c r="G26" i="2"/>
  <c r="G25" i="2"/>
  <c r="G22" i="2"/>
  <c r="G21" i="2"/>
  <c r="G20" i="2"/>
  <c r="G19" i="2"/>
  <c r="G18" i="2"/>
  <c r="G17" i="2"/>
  <c r="G16" i="2"/>
  <c r="G15" i="2"/>
  <c r="G14" i="2"/>
  <c r="G13" i="2"/>
  <c r="G12" i="2"/>
  <c r="G11" i="2"/>
  <c r="G23" i="2" s="1"/>
  <c r="G77" i="2" l="1"/>
  <c r="G56" i="2"/>
  <c r="G33" i="2"/>
  <c r="G28" i="2"/>
  <c r="G78" i="2" l="1"/>
</calcChain>
</file>

<file path=xl/sharedStrings.xml><?xml version="1.0" encoding="utf-8"?>
<sst xmlns="http://schemas.openxmlformats.org/spreadsheetml/2006/main" count="192" uniqueCount="131">
  <si>
    <t>Α/Α</t>
  </si>
  <si>
    <t>ΠΟΣΟΤΗΤΑ</t>
  </si>
  <si>
    <t>ΤΜΗΜΑ Ε’: ΠΡΟΜΗΘΕΙΑ ΥΛΙΚΩΝ , ΕΠΙΣΚΕΥΕΣ ΒΛΑΒΩΝ ΚΑΙ ΥΠΗΡΕΣΙΕΣ ΕΛΕΓΧΟΥ - ΦΡΟΝΤΙΔΑΣ ΤΟΥ ΜΗΧΑΝΟΣΤΑΣΙΟΥ ΚΑΙ ΤΗΣ ΚΟΛΥΜΒΗΤΙΚΗΣ ΔΕΞΑΜΕΝΗΣ ΤΟΥ ΚΟΛΥΜΒΗΤΗΡΙΟΥ ΕΛΛΗΝΙΚΟΥ- ΑΡΓΥΡΟΥΠΟΛΗΣ</t>
  </si>
  <si>
    <t>Ε2.1</t>
  </si>
  <si>
    <t>Ε2.2</t>
  </si>
  <si>
    <t>Ε2.3</t>
  </si>
  <si>
    <t>Ε2.4</t>
  </si>
  <si>
    <t>Ε2.5</t>
  </si>
  <si>
    <t>Ε2.6</t>
  </si>
  <si>
    <t>Ε2.7</t>
  </si>
  <si>
    <t>Ε2.8</t>
  </si>
  <si>
    <t>Ε2.9</t>
  </si>
  <si>
    <t>Ε2.10</t>
  </si>
  <si>
    <t>Ε2.11</t>
  </si>
  <si>
    <t>Ε2.12</t>
  </si>
  <si>
    <t>Ε3.1</t>
  </si>
  <si>
    <t>Ετήσια συντήρηση καθαριστήρα Navigator II</t>
  </si>
  <si>
    <t>Ε3.2</t>
  </si>
  <si>
    <t>Ετήσια συντήρηση καθαριστήρα Proliner Navi 3</t>
  </si>
  <si>
    <t>Ε3.3</t>
  </si>
  <si>
    <t>Έκτακτες βλάβες βάση Τ.Ε.</t>
  </si>
  <si>
    <t>Ε4.1</t>
  </si>
  <si>
    <t>Χαλαζιακη Άμμος Για Δυο Φίλτρα</t>
  </si>
  <si>
    <t>Ε4.2</t>
  </si>
  <si>
    <t>Διαχυτές</t>
  </si>
  <si>
    <t>Εργασίες Συντήρησης Βάση Τ.Ε.</t>
  </si>
  <si>
    <t>Ε5.1</t>
  </si>
  <si>
    <t>Ε5.2</t>
  </si>
  <si>
    <t>Ε5.3</t>
  </si>
  <si>
    <t>Ε5.4</t>
  </si>
  <si>
    <t>Ε5.5</t>
  </si>
  <si>
    <t>Ε6.1</t>
  </si>
  <si>
    <t>Ε6.2</t>
  </si>
  <si>
    <t>Ε6.3</t>
  </si>
  <si>
    <t>Ε6.4</t>
  </si>
  <si>
    <t>Ε6.5</t>
  </si>
  <si>
    <t>Ε6.6</t>
  </si>
  <si>
    <t>Ε7.1</t>
  </si>
  <si>
    <t>Ε7.2</t>
  </si>
  <si>
    <t>Ε7.3</t>
  </si>
  <si>
    <t>Ε7.4</t>
  </si>
  <si>
    <t>Ε7.5</t>
  </si>
  <si>
    <t>Ε7.6</t>
  </si>
  <si>
    <t>Ε8.1</t>
  </si>
  <si>
    <t>Ε8.2</t>
  </si>
  <si>
    <t>Ε8.3</t>
  </si>
  <si>
    <t>Ε9.1</t>
  </si>
  <si>
    <t>Ε9.2</t>
  </si>
  <si>
    <t>Ε9.3</t>
  </si>
  <si>
    <t>Ε9.4</t>
  </si>
  <si>
    <t>Ε9.5</t>
  </si>
  <si>
    <t>Ε9.6</t>
  </si>
  <si>
    <t>Ε9.7</t>
  </si>
  <si>
    <t>Ε9.8</t>
  </si>
  <si>
    <t>Ε9.9</t>
  </si>
  <si>
    <t>Ε9.10</t>
  </si>
  <si>
    <t>Ε9.11</t>
  </si>
  <si>
    <t>Ε9.12</t>
  </si>
  <si>
    <t>Ε9.13</t>
  </si>
  <si>
    <t>Ε9.14</t>
  </si>
  <si>
    <t>ΠΕΡΙΓΡΑΦΗ</t>
  </si>
  <si>
    <t>ΤΙΜΟΛΟΓΙΟ ΠΡΟΣΦΟΡΑΣ</t>
  </si>
  <si>
    <t>ΥΠΟΟΜΑΔΑ Ε1: ΥΠΗΡΕΣΙΑ ΠΑΡΑΚΟΛΟΥΘΗΣΗΣ-ΡΥΘΜΙΣΗΣ-ΦΡΟΝΤΙΔΑΣ ΤΩΝ ΛΕΙΤΟΥΡΓΙΩΝ ΤΗΣ ΚΟΛΥΜΒΗΤΙΚΗΣ ΔΕΞΑΜΕΝΗΣ ΚΑΙ ΤΟΥ ΜΗΧΑΝΟΣΤΑΣΙΟΥ ΣΤΟ ΚΟΛΥΜΒΗΤΗΡΙΟ ΤΟΥ ΔΗΜΟΥ ΕΛΛΗΝΙΚΟΥ ΑΡΓΥΡΟΥΠΟΛΗΣ</t>
  </si>
  <si>
    <t>ΥΠΟΟΜΑΔΑ Ε2: ΠΡΟΜΗΘΕΙΑ ΧΗΜΙΚΩΝ ΠΡΟΪΟΝΤΩΝ ΚΑΘΑΡΙΣΜΟΥ (ΧΗΜΙΚΑ) ΤΟΥ ΝΕΡΟΥ ΤΗΣ ΠΙΣΙΝΑΣ ΤΟΥ ΚΟΛΥΜΒΗΤΗΡΙΟΥ ΤΟΥ ΔΗΜΟΥ ΕΛΛΗΝΙΚΟΥ – ΑΡΓΥΡΟΥΠΟΛΗΣ</t>
  </si>
  <si>
    <t>ΔΑΠΑΝΗ ΠΡΟ ΦΠΑ</t>
  </si>
  <si>
    <t>Υποχλωριώδες Νάτριο 12%-14% (ΦΠΑ 6%)</t>
  </si>
  <si>
    <t>Υδροχλωρικό οξύ (ΦΠΑ 24%%)</t>
  </si>
  <si>
    <t>Δίχλωρο ισοκυανουρικό Νάτριο (κόκκοι) 60% (ΦΠΑ 24%)</t>
  </si>
  <si>
    <t>Τρίχλωρο ισοκυανουρικό οξύ (κόκκοι) 90% (ΦΠΑ 24%)</t>
  </si>
  <si>
    <t>Αλγοκτόνο υγρό χαμηλού αφρισμού (ΦΠΑ 24%)</t>
  </si>
  <si>
    <t>Χάπια μέτρησης tester DPD 1 (ΦΠΑ 24%)</t>
  </si>
  <si>
    <t>Χάπια μέτρησης Tester pH (ΦΠΑ 24%)</t>
  </si>
  <si>
    <t>Χάπια μέτρησης φωτομέτρου DPD 1 (ΦΠΑ 24%)</t>
  </si>
  <si>
    <t>Χάπια μέτρησης φωτομέτρου pH (ΦΠΑ 24%)</t>
  </si>
  <si>
    <t>Διτανθρακικη σόδα (ΦΠΑ 24%)</t>
  </si>
  <si>
    <t>Χλωριούχο ασβέστιο (ΦΠΑ 24%)</t>
  </si>
  <si>
    <t>Θεϊκό αργίλιο (ΦΠΑ 24%)</t>
  </si>
  <si>
    <t>ΜΟΝ. ΜΕΤΡΗΣΗΣ</t>
  </si>
  <si>
    <t>κιλά</t>
  </si>
  <si>
    <t>ΤΙΜΗ ΜΟΝ.</t>
  </si>
  <si>
    <t>ΥΠΟΟΜΑΔΑ Ε3: ΕΠΙΣΚΕΥΗ ΚΑΙ ΣΥΝΤΗΡΗΣΗ ΔΥΟ ΑΥΤΟΜΑΤΩΝ ΑΝΑΡΡΟΦΗΤΙΚΩΝ ΚΑΘΑΡΙΣΤΗΡΩΝ (ΣΚΟΥΠΩΝ) ΠΥΘΜΕΝΑ ΤΗΣ ΠΙΣΙΝΑΣ ΤΟΥ ΚΟΛΥΜΒΗΤΗΡΙΟΥ ΤΟΥ ΔΗΜΟΥ ΕΛΛΗΝΙΚΟΥ – ΑΡΓΥΡΟΥΠΟΛΗΣ</t>
  </si>
  <si>
    <t>τεμ</t>
  </si>
  <si>
    <t>ΥΠΟΟΜΑΔΑ Ε4: ΑΝΤΙΚΑΤΑΣΤΑΣΗ ΑΜΜΟΥ ΣΕ ΔΥΟ ΦΙΛΤΡΑ ΑΝΑΚΥΚΛΟΦΟΡΙΑΣ ΝΕΡΟΥ ΤΗΣ ΚΟΛΥΜΒΗΤΙΚΗΣ ΔΕΞΑΜΕΝΗΣ , ΤΥΠΟΥ PRAGA Φ2000 ASTRAL POOL</t>
  </si>
  <si>
    <t>Ε4.3</t>
  </si>
  <si>
    <t>ΥΠΟΟΜΑΔΑ Ε5: ΕΡΓΑΣΙΕΣ ΕΠΙΣΚΕΥΗΣ ΤΩΝ ΗΔΗ ΔΥΣΛΕΙΤΟΥΡΓΙΚΩΝ ΑΝΤΛΙΩΝ ΤΩΝ ΦΙΛΤΡΩΝ ΤΟΥ ΜΗΧΑΝΟΣΤΑΣΙΟΥ ΤΟΥ ΚΟΛΥΜΒΗΤΗΡΙΟΥ ΚΑΙ ΕΤΗΣΙΑ ΣΥΝΤΗΡΗΣΗ ΟΛΩΝ ΤΩΝ ΑΝΤΛΙΩΝ</t>
  </si>
  <si>
    <t>Εργασίες επισκευής αντλιών (1ο ΕΤΟΣ)</t>
  </si>
  <si>
    <t>Εργασίες ετήσιας συντήρησης αντλιών (2ο ΕΤΟΣ)</t>
  </si>
  <si>
    <t>Έκτακτες βλάβες- απρόβλεπτο κόστος υλικών (2ο ΕΤΟΣ)</t>
  </si>
  <si>
    <t>Εργασίες ετήσιας συντήρησης αντλιών (3ο ΕΤΟΣ)</t>
  </si>
  <si>
    <t>Έκτακτες βλάβες- απρόβλεπτο κόστος υλικών (3ο ΕΤΟΣ)</t>
  </si>
  <si>
    <t>ΥΠΟΟΜΑΔΑ Ε6: ΠΡΟΜΗΘΕΙΑ ΚΥΚΛΟΦΟΡΗΤΗ ΚΑΙ ΕΠΙΣΚΕΥΗ ΕΚΤΑΚΤΩΝ ΒΛΑΒΩΝ ΚΥΚΛΟΦΟΡΗΤΩΝ</t>
  </si>
  <si>
    <t>Εργασίες ετήσιας συντήρησης κυκλοφορητών YONOS MAXO 40/4 με απρόβλεπτό κόστος ανταλλακτικών (2ο ΕΤΟΣ)</t>
  </si>
  <si>
    <t>Εργασίες ετήσιας συντήρησης κυκλοφορητών YONOS MAXO 40/4 με απρόβλεπτό κόστος ανταλλακτικών (3ο ΕΤΟΣ)</t>
  </si>
  <si>
    <t>ΥΠΟΟΜΑΔΑ Ε7: ΣΥΝΤΗΡΗΣΗ ΕΝΑΛΛΑΚΤΩΝ</t>
  </si>
  <si>
    <t>Εργασίες επισκευής συντήρησης ανάλλακτών ORZ-47 ως αναφέρονται στην παραπάνω Τεχνική Έκθεση A1 (1ο ΕΤΟΣ)</t>
  </si>
  <si>
    <t>Προμήθεια και εγκατάσταση νέου κυκλοφορητή (1ο ΕΤΟΣ)</t>
  </si>
  <si>
    <t>Εργασίες ετήσιας συντήρησης κυκλοφορητών YONOS PICO και επισκευές βλαβών με απρόβλεπτό κόστος ανταλλακτικών (1ο ΕΤΟΣ)</t>
  </si>
  <si>
    <t>Εργασίες ετήσιας συντήρησης κυκλοφορητών YONOS PICO και επισκευές βλαβών με απρόβλεπτό κόστος ανταλλακτικών (2ο ΕΤΟΣ)</t>
  </si>
  <si>
    <t>Εργασίες ετήσιας συντήρησης κυκλοφορητών YONOS PICO - και επισκευές βλαβών με απρόβλεπτό κόστος ανταλλακτικών (3ο ΕΤΟΣ)</t>
  </si>
  <si>
    <t>Αντικατάσταση παρεμβυσμάτων (1ο ΕΤΟΣ)</t>
  </si>
  <si>
    <t>Εργασίες επισκευής συντήρησης εναλλακτών ORZ-47 ως αναφέρονται στην Τεχνική Έκθεση A2 (2ο ΕΤΟΣ)</t>
  </si>
  <si>
    <t>Απρόβλεπτο κόστος (2ο ΕΤΟΣ)</t>
  </si>
  <si>
    <t>Εργασίες επισκευής συντήρησης εναλλακτών ORZ-47 ως αναφέρονται στην Τεχνική ΈκθεσηA3 - (3ο ΕΤΟΣ)</t>
  </si>
  <si>
    <t>Απρόβλεπτο κόστος (3ο ΕΤΟΣ)</t>
  </si>
  <si>
    <t>ΥΠΟΟΜΑΔΑ Ε8: ΠΡΟΜΗΘΕΙΑ ΣΧΑΡΑΣ ΥΠΕΡΧΕΙΛΙΣΗΣ 30CM ΣΤΑΘΕΡΗ ΠΛΑΣΤΙΚΗ ΛΕΥΚΗ 3 ΣΗΜΕΙΩΝ , ΓΩΝΙΕΣ ΣΥΝΔΕΣΗΣ 900 ΚΑΘΩΣ ΚΑΙ ΟΛΕΣ ΤΙΣ ΑΠΑΡΑΙΤΗΤΕΣ ΕΡΓΑΣΙΕΣ ΠΡΟΣΑΡΜΟΓΗΣ ΑΥΤΩΝ ΚΑΙ ΤΟΠΟΘΕΤΗΣΗΣ</t>
  </si>
  <si>
    <t>μέτρα</t>
  </si>
  <si>
    <t>Λευκή πλαστική σχάρα ανάγλυφη 30 cm με τρία σημεία σύνδεσης. Εργασίες κοψίματος , προσαρμογής και τοποθέτησης των σχαρών υπερχείλισης. Όλες οι παραπάνω εργασίες θα περιλαμβάνονται στην τελική τιμή αγοράς. (1ο ΕΤΟΣ)</t>
  </si>
  <si>
    <t>Λευκή πλαστική σχάρα ανάγλυφη 30 cm με τρία σημεία σύνδεσης. Εργασίες κοψίματος , προσαρμογής και τοποθέτησης των σχαρών υπερχείλισης. Όλες οι παραπάνω εργασίες θα περιλαμβάνονται στην τελική τιμή αγοράς. (2ο ΕΤΟΣ)</t>
  </si>
  <si>
    <t>Λευκή πλαστική σχάρα ανάγλυφη 30 cm με τρία σημεία σύνδεσης. Εργασίες κοψίματος , προσαρμογής και τοποθέτησης των σχαρών υπερχείλισης. Όλες οι παραπάνω εργασίες θα περιλαμβάνονται στην τελική τιμή αγοράς. (3ο ΕΤΟΣ)</t>
  </si>
  <si>
    <t>ΥΠΟΟΜΑΔΑ Ε9: ΑΝΤΙΚΑΤΑΣΤΑΣΗ ΤΩΝ ΣΩΛΗΝΩΣΕΩΝ ΤΟΥ ΚΥΚΛΩΜΑΤΟΣ ΚΥΚΛΟΦΟΡΙΑΣ ΘΕΡΜΩΝ ΚΑΙ ΨΥΧΡΩΝ ΥΔΑΤΩΝ</t>
  </si>
  <si>
    <t>Σωλήνας σιδήρου μαύρος 2'' με σπείρωμα (2ο ΕΤΟΣ)</t>
  </si>
  <si>
    <t>Σωλήνας σιδήρου μαύρος 3’’ με σπείρωμα (2ο ΕΤΟΣ)</t>
  </si>
  <si>
    <t>Σωλήνας σιδήρου μαύρος 4’’ με σπείρωμα (2ο ΕΤΟΣ)</t>
  </si>
  <si>
    <t>Γωνίες σιδήρου 3’’ με σπείρωμα (2ο ΕΤΟΣ)</t>
  </si>
  <si>
    <t>Γωνίες σιδήρου 2'' με σπείρωμα (2ο ΕΤΟΣ)</t>
  </si>
  <si>
    <t>Γωνίες σιδήρου 4’’ με σπείρωμα (2ο ΕΤΟΣ)</t>
  </si>
  <si>
    <t>Σφαιρικός Κρουνός Ορειχάλκινος 4'' (2ο ΕΤΟΣ)</t>
  </si>
  <si>
    <t>Σωλήνας σιδήρου μαύρος φ168 με σπείρωμα (2ο ΕΤΟΣ)</t>
  </si>
  <si>
    <t>Μονωτικός σωλήνας επένδυσης 2’’ (2ο ΕΤΟΣ)</t>
  </si>
  <si>
    <t>Μονωτικός σωλήνας επένδυσης 3’’ (2ο ΕΤΟΣ)</t>
  </si>
  <si>
    <t>Μονωτικός σωλήνας επένδυσης 4’’ (2ο ΕΤΟΣ)</t>
  </si>
  <si>
    <t>Μονωτικό ρολό κολλεκτέρ (2ο ΕΤΟΣ)</t>
  </si>
  <si>
    <t>Εργασίες κατασκευής κολλεκτέρ (3ο ΕΤΟΣ)</t>
  </si>
  <si>
    <t>Εργασίες αντικατάστασης υλικών και μικρούλικών σύμφωνα με ΤΕ  (3ο ΕΤΟΣ)</t>
  </si>
  <si>
    <t>Ε1.1</t>
  </si>
  <si>
    <t>ΣΥΝΟΛΟ ΤΡΙΩΝ (3) ΕΤΩΝ:</t>
  </si>
  <si>
    <t>ΣΥΝΟΛΟ ΔΥΟ (2) ΕΤΩΝ (2ο &amp; 3ο):</t>
  </si>
  <si>
    <t>Υπηρεσία παρακολούθησης (1 τεμάχιο = 2 άτομα ανά μήνα)</t>
  </si>
  <si>
    <t>ΓΕΝΙΚΟ ΣΥΝΟΛΟ ΟΜΑΔΑΣ Ε' ΓΙΑ ΤΡΙΑ (3) ΕΤΗ ΧΩΡΙΣ ΦΠΑ:</t>
  </si>
  <si>
    <t>Ε1.2</t>
  </si>
  <si>
    <t>Ε1.3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</si>
</sst>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i/>
      <sz val="10"/>
      <color rgb="FFFF0000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b/>
      <sz val="12"/>
      <color rgb="FFC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6" fillId="0" borderId="0" xfId="0" applyFont="1"/>
    <xf numFmtId="0" fontId="3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164" fontId="10" fillId="3" borderId="1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0" fillId="3" borderId="3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50</xdr:row>
      <xdr:rowOff>0</xdr:rowOff>
    </xdr:from>
    <xdr:to>
      <xdr:col>2</xdr:col>
      <xdr:colOff>442595</xdr:colOff>
      <xdr:row>50</xdr:row>
      <xdr:rowOff>0</xdr:rowOff>
    </xdr:to>
    <xdr:grpSp>
      <xdr:nvGrpSpPr>
        <xdr:cNvPr id="2" name="Group 183">
          <a:extLst>
            <a:ext uri="{FF2B5EF4-FFF2-40B4-BE49-F238E27FC236}">
              <a16:creationId xmlns:a16="http://schemas.microsoft.com/office/drawing/2014/main" id="{4774E07B-8425-4E32-856A-2E2971BEB900}"/>
            </a:ext>
          </a:extLst>
        </xdr:cNvPr>
        <xdr:cNvGrpSpPr>
          <a:grpSpLocks/>
        </xdr:cNvGrpSpPr>
      </xdr:nvGrpSpPr>
      <xdr:grpSpPr>
        <a:xfrm>
          <a:off x="1152197" y="12671534"/>
          <a:ext cx="328295" cy="0"/>
          <a:chOff x="0" y="0"/>
          <a:chExt cx="328295" cy="7620"/>
        </a:xfrm>
      </xdr:grpSpPr>
      <xdr:sp macro="" textlink="">
        <xdr:nvSpPr>
          <xdr:cNvPr id="3" name="Graphic 184">
            <a:extLst>
              <a:ext uri="{FF2B5EF4-FFF2-40B4-BE49-F238E27FC236}">
                <a16:creationId xmlns:a16="http://schemas.microsoft.com/office/drawing/2014/main" id="{8073885F-C5CC-76F0-FF7F-FEECC271B164}"/>
              </a:ext>
            </a:extLst>
          </xdr:cNvPr>
          <xdr:cNvSpPr/>
        </xdr:nvSpPr>
        <xdr:spPr>
          <a:xfrm>
            <a:off x="0" y="3536"/>
            <a:ext cx="328295" cy="1270"/>
          </a:xfrm>
          <a:custGeom>
            <a:avLst/>
            <a:gdLst/>
            <a:ahLst/>
            <a:cxnLst/>
            <a:rect l="l" t="t" r="r" b="b"/>
            <a:pathLst>
              <a:path w="328295">
                <a:moveTo>
                  <a:pt x="0" y="0"/>
                </a:moveTo>
                <a:lnTo>
                  <a:pt x="327901" y="0"/>
                </a:lnTo>
              </a:path>
            </a:pathLst>
          </a:custGeom>
          <a:ln w="7072">
            <a:solidFill>
              <a:srgbClr val="000000"/>
            </a:solidFill>
            <a:prstDash val="solid"/>
          </a:ln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l-G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1B54F-7854-473E-9976-44DDDF7AFD2C}">
  <dimension ref="B2:G78"/>
  <sheetViews>
    <sheetView tabSelected="1" zoomScale="145" zoomScaleNormal="145" workbookViewId="0">
      <selection activeCell="I5" sqref="I5"/>
    </sheetView>
  </sheetViews>
  <sheetFormatPr defaultRowHeight="15" x14ac:dyDescent="0.25"/>
  <cols>
    <col min="1" max="1" width="6.42578125" customWidth="1"/>
    <col min="2" max="2" width="9.140625" style="3"/>
    <col min="3" max="3" width="49.85546875" style="3" customWidth="1"/>
    <col min="4" max="4" width="16.42578125" style="3" bestFit="1" customWidth="1"/>
    <col min="5" max="5" width="10.7109375" style="3" bestFit="1" customWidth="1"/>
    <col min="6" max="6" width="11.42578125" style="3" bestFit="1" customWidth="1"/>
    <col min="7" max="7" width="18.140625" style="13" bestFit="1" customWidth="1"/>
  </cols>
  <sheetData>
    <row r="2" spans="2:7" s="1" customFormat="1" ht="15.75" x14ac:dyDescent="0.25">
      <c r="B2" s="25" t="s">
        <v>61</v>
      </c>
      <c r="C2" s="25"/>
      <c r="D2" s="25"/>
      <c r="E2" s="25"/>
      <c r="F2" s="25"/>
      <c r="G2" s="25"/>
    </row>
    <row r="3" spans="2:7" s="1" customFormat="1" ht="30" customHeight="1" x14ac:dyDescent="0.25">
      <c r="B3" s="26" t="s">
        <v>2</v>
      </c>
      <c r="C3" s="26"/>
      <c r="D3" s="26"/>
      <c r="E3" s="26"/>
      <c r="F3" s="26"/>
      <c r="G3" s="26"/>
    </row>
    <row r="4" spans="2:7" s="1" customFormat="1" ht="15.75" x14ac:dyDescent="0.25">
      <c r="B4" s="6" t="s">
        <v>0</v>
      </c>
      <c r="C4" s="6" t="s">
        <v>60</v>
      </c>
      <c r="D4" s="6" t="s">
        <v>77</v>
      </c>
      <c r="E4" s="6" t="s">
        <v>1</v>
      </c>
      <c r="F4" s="6" t="s">
        <v>79</v>
      </c>
      <c r="G4" s="6" t="s">
        <v>64</v>
      </c>
    </row>
    <row r="5" spans="2:7" s="2" customFormat="1" ht="30" customHeight="1" x14ac:dyDescent="0.25">
      <c r="B5" s="18" t="s">
        <v>62</v>
      </c>
      <c r="C5" s="18"/>
      <c r="D5" s="18"/>
      <c r="E5" s="18"/>
      <c r="F5" s="18"/>
      <c r="G5" s="18"/>
    </row>
    <row r="6" spans="2:7" x14ac:dyDescent="0.25">
      <c r="B6" s="4" t="s">
        <v>124</v>
      </c>
      <c r="C6" s="4" t="s">
        <v>127</v>
      </c>
      <c r="D6" s="4" t="s">
        <v>81</v>
      </c>
      <c r="E6" s="4">
        <v>12</v>
      </c>
      <c r="F6" s="8">
        <v>5400</v>
      </c>
      <c r="G6" s="11">
        <f>E6*F6</f>
        <v>64800</v>
      </c>
    </row>
    <row r="7" spans="2:7" x14ac:dyDescent="0.25">
      <c r="B7" s="4" t="s">
        <v>129</v>
      </c>
      <c r="C7" s="4" t="s">
        <v>127</v>
      </c>
      <c r="D7" s="4" t="s">
        <v>81</v>
      </c>
      <c r="E7" s="4">
        <v>12</v>
      </c>
      <c r="F7" s="8">
        <v>5400</v>
      </c>
      <c r="G7" s="11">
        <f>E7*F7</f>
        <v>64800</v>
      </c>
    </row>
    <row r="8" spans="2:7" x14ac:dyDescent="0.25">
      <c r="B8" s="4" t="s">
        <v>130</v>
      </c>
      <c r="C8" s="4" t="s">
        <v>127</v>
      </c>
      <c r="D8" s="4" t="s">
        <v>81</v>
      </c>
      <c r="E8" s="4">
        <v>12</v>
      </c>
      <c r="F8" s="8">
        <v>5400</v>
      </c>
      <c r="G8" s="11">
        <f>E8*F8</f>
        <v>64800</v>
      </c>
    </row>
    <row r="9" spans="2:7" x14ac:dyDescent="0.25">
      <c r="B9" s="4"/>
      <c r="C9" s="4"/>
      <c r="D9" s="15" t="s">
        <v>125</v>
      </c>
      <c r="E9" s="16"/>
      <c r="F9" s="17"/>
      <c r="G9" s="12">
        <f>SUM(G6:G8)</f>
        <v>194400</v>
      </c>
    </row>
    <row r="10" spans="2:7" ht="30" customHeight="1" x14ac:dyDescent="0.25">
      <c r="B10" s="18" t="s">
        <v>63</v>
      </c>
      <c r="C10" s="18"/>
      <c r="D10" s="18"/>
      <c r="E10" s="18"/>
      <c r="F10" s="18"/>
      <c r="G10" s="18"/>
    </row>
    <row r="11" spans="2:7" x14ac:dyDescent="0.25">
      <c r="B11" s="4" t="s">
        <v>3</v>
      </c>
      <c r="C11" s="5" t="s">
        <v>65</v>
      </c>
      <c r="D11" s="4" t="s">
        <v>78</v>
      </c>
      <c r="E11" s="7">
        <v>22150</v>
      </c>
      <c r="F11" s="8">
        <v>0.73</v>
      </c>
      <c r="G11" s="11">
        <f t="shared" ref="G11:G22" si="0">E11*F11</f>
        <v>16169.5</v>
      </c>
    </row>
    <row r="12" spans="2:7" x14ac:dyDescent="0.25">
      <c r="B12" s="4" t="s">
        <v>4</v>
      </c>
      <c r="C12" s="5" t="s">
        <v>66</v>
      </c>
      <c r="D12" s="4" t="s">
        <v>78</v>
      </c>
      <c r="E12" s="7">
        <v>4000</v>
      </c>
      <c r="F12" s="8">
        <v>0.6</v>
      </c>
      <c r="G12" s="11">
        <f t="shared" si="0"/>
        <v>2400</v>
      </c>
    </row>
    <row r="13" spans="2:7" x14ac:dyDescent="0.25">
      <c r="B13" s="4" t="s">
        <v>5</v>
      </c>
      <c r="C13" s="5" t="s">
        <v>67</v>
      </c>
      <c r="D13" s="4" t="s">
        <v>78</v>
      </c>
      <c r="E13" s="7">
        <v>700</v>
      </c>
      <c r="F13" s="8">
        <v>6.38</v>
      </c>
      <c r="G13" s="11">
        <f t="shared" si="0"/>
        <v>4466</v>
      </c>
    </row>
    <row r="14" spans="2:7" x14ac:dyDescent="0.25">
      <c r="B14" s="4" t="s">
        <v>6</v>
      </c>
      <c r="C14" s="5" t="s">
        <v>68</v>
      </c>
      <c r="D14" s="4" t="s">
        <v>78</v>
      </c>
      <c r="E14" s="7">
        <v>25</v>
      </c>
      <c r="F14" s="8">
        <v>6.38</v>
      </c>
      <c r="G14" s="11">
        <f t="shared" si="0"/>
        <v>159.5</v>
      </c>
    </row>
    <row r="15" spans="2:7" x14ac:dyDescent="0.25">
      <c r="B15" s="4" t="s">
        <v>7</v>
      </c>
      <c r="C15" s="5" t="s">
        <v>69</v>
      </c>
      <c r="D15" s="4" t="s">
        <v>78</v>
      </c>
      <c r="E15" s="7">
        <v>1000</v>
      </c>
      <c r="F15" s="8">
        <v>3.32</v>
      </c>
      <c r="G15" s="11">
        <f t="shared" si="0"/>
        <v>3320</v>
      </c>
    </row>
    <row r="16" spans="2:7" x14ac:dyDescent="0.25">
      <c r="B16" s="4" t="s">
        <v>8</v>
      </c>
      <c r="C16" s="5" t="s">
        <v>70</v>
      </c>
      <c r="D16" s="4" t="s">
        <v>78</v>
      </c>
      <c r="E16" s="7">
        <v>100</v>
      </c>
      <c r="F16" s="8">
        <v>0.25</v>
      </c>
      <c r="G16" s="11">
        <f t="shared" si="0"/>
        <v>25</v>
      </c>
    </row>
    <row r="17" spans="2:7" x14ac:dyDescent="0.25">
      <c r="B17" s="4" t="s">
        <v>9</v>
      </c>
      <c r="C17" s="5" t="s">
        <v>71</v>
      </c>
      <c r="D17" s="4" t="s">
        <v>78</v>
      </c>
      <c r="E17" s="7">
        <v>100</v>
      </c>
      <c r="F17" s="8">
        <v>0.25</v>
      </c>
      <c r="G17" s="11">
        <f t="shared" si="0"/>
        <v>25</v>
      </c>
    </row>
    <row r="18" spans="2:7" x14ac:dyDescent="0.25">
      <c r="B18" s="4" t="s">
        <v>10</v>
      </c>
      <c r="C18" s="5" t="s">
        <v>72</v>
      </c>
      <c r="D18" s="4" t="s">
        <v>78</v>
      </c>
      <c r="E18" s="7">
        <v>1000</v>
      </c>
      <c r="F18" s="8">
        <v>0.3</v>
      </c>
      <c r="G18" s="11">
        <f t="shared" si="0"/>
        <v>300</v>
      </c>
    </row>
    <row r="19" spans="2:7" x14ac:dyDescent="0.25">
      <c r="B19" s="4" t="s">
        <v>11</v>
      </c>
      <c r="C19" s="5" t="s">
        <v>73</v>
      </c>
      <c r="D19" s="4" t="s">
        <v>78</v>
      </c>
      <c r="E19" s="7">
        <v>1000</v>
      </c>
      <c r="F19" s="8">
        <v>0.3</v>
      </c>
      <c r="G19" s="11">
        <f t="shared" si="0"/>
        <v>300</v>
      </c>
    </row>
    <row r="20" spans="2:7" x14ac:dyDescent="0.25">
      <c r="B20" s="4" t="s">
        <v>12</v>
      </c>
      <c r="C20" s="5" t="s">
        <v>74</v>
      </c>
      <c r="D20" s="4" t="s">
        <v>78</v>
      </c>
      <c r="E20" s="7">
        <v>625</v>
      </c>
      <c r="F20" s="8">
        <v>2.1</v>
      </c>
      <c r="G20" s="11">
        <f t="shared" si="0"/>
        <v>1312.5</v>
      </c>
    </row>
    <row r="21" spans="2:7" x14ac:dyDescent="0.25">
      <c r="B21" s="4" t="s">
        <v>13</v>
      </c>
      <c r="C21" s="5" t="s">
        <v>75</v>
      </c>
      <c r="D21" s="4" t="s">
        <v>78</v>
      </c>
      <c r="E21" s="7">
        <v>375</v>
      </c>
      <c r="F21" s="8">
        <v>3.1</v>
      </c>
      <c r="G21" s="11">
        <f t="shared" si="0"/>
        <v>1162.5</v>
      </c>
    </row>
    <row r="22" spans="2:7" x14ac:dyDescent="0.25">
      <c r="B22" s="4" t="s">
        <v>14</v>
      </c>
      <c r="C22" s="5" t="s">
        <v>76</v>
      </c>
      <c r="D22" s="4" t="s">
        <v>78</v>
      </c>
      <c r="E22" s="7">
        <v>50</v>
      </c>
      <c r="F22" s="8">
        <v>1.95</v>
      </c>
      <c r="G22" s="11">
        <f t="shared" si="0"/>
        <v>97.5</v>
      </c>
    </row>
    <row r="23" spans="2:7" x14ac:dyDescent="0.25">
      <c r="B23" s="4"/>
      <c r="C23" s="5"/>
      <c r="D23" s="15" t="s">
        <v>125</v>
      </c>
      <c r="E23" s="16"/>
      <c r="F23" s="17"/>
      <c r="G23" s="12">
        <f>3*SUM(G11:G22)</f>
        <v>89212.5</v>
      </c>
    </row>
    <row r="24" spans="2:7" ht="30" customHeight="1" x14ac:dyDescent="0.25">
      <c r="B24" s="18" t="s">
        <v>80</v>
      </c>
      <c r="C24" s="18"/>
      <c r="D24" s="18"/>
      <c r="E24" s="18"/>
      <c r="F24" s="18"/>
      <c r="G24" s="18"/>
    </row>
    <row r="25" spans="2:7" x14ac:dyDescent="0.25">
      <c r="B25" s="4" t="s">
        <v>15</v>
      </c>
      <c r="C25" s="5" t="s">
        <v>16</v>
      </c>
      <c r="D25" s="4" t="s">
        <v>81</v>
      </c>
      <c r="E25" s="4">
        <v>1</v>
      </c>
      <c r="F25" s="8">
        <v>980</v>
      </c>
      <c r="G25" s="11">
        <f t="shared" ref="G25:G27" si="1">E25*F25</f>
        <v>980</v>
      </c>
    </row>
    <row r="26" spans="2:7" x14ac:dyDescent="0.25">
      <c r="B26" s="4" t="s">
        <v>17</v>
      </c>
      <c r="C26" s="5" t="s">
        <v>18</v>
      </c>
      <c r="D26" s="4" t="s">
        <v>81</v>
      </c>
      <c r="E26" s="4">
        <v>1</v>
      </c>
      <c r="F26" s="8">
        <v>980</v>
      </c>
      <c r="G26" s="11">
        <f t="shared" si="1"/>
        <v>980</v>
      </c>
    </row>
    <row r="27" spans="2:7" x14ac:dyDescent="0.25">
      <c r="B27" s="4" t="s">
        <v>19</v>
      </c>
      <c r="C27" s="5" t="s">
        <v>20</v>
      </c>
      <c r="D27" s="4" t="s">
        <v>81</v>
      </c>
      <c r="E27" s="4">
        <v>1</v>
      </c>
      <c r="F27" s="8">
        <v>2500</v>
      </c>
      <c r="G27" s="11">
        <f t="shared" si="1"/>
        <v>2500</v>
      </c>
    </row>
    <row r="28" spans="2:7" x14ac:dyDescent="0.25">
      <c r="B28" s="4"/>
      <c r="C28" s="5"/>
      <c r="D28" s="15" t="s">
        <v>125</v>
      </c>
      <c r="E28" s="16"/>
      <c r="F28" s="17"/>
      <c r="G28" s="12">
        <f>3*SUM(G25:G27)</f>
        <v>13380</v>
      </c>
    </row>
    <row r="29" spans="2:7" ht="30" customHeight="1" x14ac:dyDescent="0.25">
      <c r="B29" s="18" t="s">
        <v>82</v>
      </c>
      <c r="C29" s="18"/>
      <c r="D29" s="18"/>
      <c r="E29" s="18"/>
      <c r="F29" s="18"/>
      <c r="G29" s="18"/>
    </row>
    <row r="30" spans="2:7" x14ac:dyDescent="0.25">
      <c r="B30" s="4" t="s">
        <v>21</v>
      </c>
      <c r="C30" s="4" t="s">
        <v>22</v>
      </c>
      <c r="D30" s="4" t="s">
        <v>78</v>
      </c>
      <c r="E30" s="4">
        <v>11600</v>
      </c>
      <c r="F30" s="8">
        <v>0.8</v>
      </c>
      <c r="G30" s="11">
        <f t="shared" ref="G30:G32" si="2">E30*F30</f>
        <v>9280</v>
      </c>
    </row>
    <row r="31" spans="2:7" x14ac:dyDescent="0.25">
      <c r="B31" s="4" t="s">
        <v>23</v>
      </c>
      <c r="C31" s="4" t="s">
        <v>24</v>
      </c>
      <c r="D31" s="4" t="s">
        <v>81</v>
      </c>
      <c r="E31" s="4">
        <v>2</v>
      </c>
      <c r="F31" s="8">
        <v>900</v>
      </c>
      <c r="G31" s="11">
        <f t="shared" si="2"/>
        <v>1800</v>
      </c>
    </row>
    <row r="32" spans="2:7" x14ac:dyDescent="0.25">
      <c r="B32" s="4" t="s">
        <v>83</v>
      </c>
      <c r="C32" s="4" t="s">
        <v>25</v>
      </c>
      <c r="D32" s="4" t="s">
        <v>81</v>
      </c>
      <c r="E32" s="4">
        <v>2</v>
      </c>
      <c r="F32" s="8">
        <v>2000</v>
      </c>
      <c r="G32" s="11">
        <f t="shared" si="2"/>
        <v>4000</v>
      </c>
    </row>
    <row r="33" spans="2:7" x14ac:dyDescent="0.25">
      <c r="B33" s="4"/>
      <c r="C33" s="5"/>
      <c r="D33" s="15" t="s">
        <v>126</v>
      </c>
      <c r="E33" s="16"/>
      <c r="F33" s="17"/>
      <c r="G33" s="12">
        <f>2*SUM(G30:G32)</f>
        <v>30160</v>
      </c>
    </row>
    <row r="34" spans="2:7" ht="30" customHeight="1" x14ac:dyDescent="0.25">
      <c r="B34" s="18" t="s">
        <v>84</v>
      </c>
      <c r="C34" s="18"/>
      <c r="D34" s="18"/>
      <c r="E34" s="18"/>
      <c r="F34" s="18"/>
      <c r="G34" s="18"/>
    </row>
    <row r="35" spans="2:7" x14ac:dyDescent="0.25">
      <c r="B35" s="4" t="s">
        <v>26</v>
      </c>
      <c r="C35" s="5" t="s">
        <v>85</v>
      </c>
      <c r="D35" s="4" t="s">
        <v>81</v>
      </c>
      <c r="E35" s="4">
        <v>3</v>
      </c>
      <c r="F35" s="8">
        <v>1600</v>
      </c>
      <c r="G35" s="11">
        <f t="shared" ref="G35:G39" si="3">E35*F35</f>
        <v>4800</v>
      </c>
    </row>
    <row r="36" spans="2:7" x14ac:dyDescent="0.25">
      <c r="B36" s="4" t="s">
        <v>27</v>
      </c>
      <c r="C36" s="5" t="s">
        <v>86</v>
      </c>
      <c r="D36" s="4" t="s">
        <v>81</v>
      </c>
      <c r="E36" s="4">
        <v>4</v>
      </c>
      <c r="F36" s="8">
        <v>900</v>
      </c>
      <c r="G36" s="11">
        <f t="shared" si="3"/>
        <v>3600</v>
      </c>
    </row>
    <row r="37" spans="2:7" x14ac:dyDescent="0.25">
      <c r="B37" s="4" t="s">
        <v>28</v>
      </c>
      <c r="C37" s="5" t="s">
        <v>87</v>
      </c>
      <c r="D37" s="4" t="s">
        <v>81</v>
      </c>
      <c r="E37" s="4">
        <v>1</v>
      </c>
      <c r="F37" s="8">
        <v>1200</v>
      </c>
      <c r="G37" s="11">
        <f t="shared" si="3"/>
        <v>1200</v>
      </c>
    </row>
    <row r="38" spans="2:7" x14ac:dyDescent="0.25">
      <c r="B38" s="4" t="s">
        <v>29</v>
      </c>
      <c r="C38" s="9" t="s">
        <v>88</v>
      </c>
      <c r="D38" s="4" t="s">
        <v>81</v>
      </c>
      <c r="E38" s="10">
        <v>4</v>
      </c>
      <c r="F38" s="8">
        <v>900</v>
      </c>
      <c r="G38" s="11">
        <f t="shared" si="3"/>
        <v>3600</v>
      </c>
    </row>
    <row r="39" spans="2:7" x14ac:dyDescent="0.25">
      <c r="B39" s="4" t="s">
        <v>30</v>
      </c>
      <c r="C39" s="9" t="s">
        <v>89</v>
      </c>
      <c r="D39" s="4" t="s">
        <v>81</v>
      </c>
      <c r="E39" s="10">
        <v>1</v>
      </c>
      <c r="F39" s="8">
        <v>1200</v>
      </c>
      <c r="G39" s="11">
        <f t="shared" si="3"/>
        <v>1200</v>
      </c>
    </row>
    <row r="40" spans="2:7" ht="15" customHeight="1" x14ac:dyDescent="0.25">
      <c r="B40" s="4"/>
      <c r="C40" s="5"/>
      <c r="D40" s="15" t="s">
        <v>125</v>
      </c>
      <c r="E40" s="16"/>
      <c r="F40" s="17"/>
      <c r="G40" s="12">
        <f>SUM(G35:G39)</f>
        <v>14400</v>
      </c>
    </row>
    <row r="41" spans="2:7" ht="30" customHeight="1" x14ac:dyDescent="0.25">
      <c r="B41" s="18" t="s">
        <v>90</v>
      </c>
      <c r="C41" s="18"/>
      <c r="D41" s="18"/>
      <c r="E41" s="18"/>
      <c r="F41" s="18"/>
      <c r="G41" s="18"/>
    </row>
    <row r="42" spans="2:7" x14ac:dyDescent="0.25">
      <c r="B42" s="4" t="s">
        <v>31</v>
      </c>
      <c r="C42" s="5" t="s">
        <v>95</v>
      </c>
      <c r="D42" s="4" t="s">
        <v>81</v>
      </c>
      <c r="E42" s="4">
        <v>1</v>
      </c>
      <c r="F42" s="8">
        <v>4280</v>
      </c>
      <c r="G42" s="11">
        <f t="shared" ref="G42:G47" si="4">E42*F42</f>
        <v>4280</v>
      </c>
    </row>
    <row r="43" spans="2:7" ht="38.25" x14ac:dyDescent="0.25">
      <c r="B43" s="4" t="s">
        <v>32</v>
      </c>
      <c r="C43" s="5" t="s">
        <v>96</v>
      </c>
      <c r="D43" s="4" t="s">
        <v>81</v>
      </c>
      <c r="E43" s="4">
        <v>3</v>
      </c>
      <c r="F43" s="8">
        <v>630</v>
      </c>
      <c r="G43" s="11">
        <f t="shared" si="4"/>
        <v>1890</v>
      </c>
    </row>
    <row r="44" spans="2:7" ht="38.25" customHeight="1" x14ac:dyDescent="0.25">
      <c r="B44" s="4" t="s">
        <v>33</v>
      </c>
      <c r="C44" s="5" t="s">
        <v>91</v>
      </c>
      <c r="D44" s="4" t="s">
        <v>81</v>
      </c>
      <c r="E44" s="4">
        <v>2</v>
      </c>
      <c r="F44" s="8">
        <v>700</v>
      </c>
      <c r="G44" s="11">
        <f t="shared" si="4"/>
        <v>1400</v>
      </c>
    </row>
    <row r="45" spans="2:7" ht="38.25" x14ac:dyDescent="0.25">
      <c r="B45" s="4" t="s">
        <v>34</v>
      </c>
      <c r="C45" s="5" t="s">
        <v>97</v>
      </c>
      <c r="D45" s="4" t="s">
        <v>81</v>
      </c>
      <c r="E45" s="4">
        <v>3</v>
      </c>
      <c r="F45" s="8">
        <v>350</v>
      </c>
      <c r="G45" s="11">
        <f t="shared" si="4"/>
        <v>1050</v>
      </c>
    </row>
    <row r="46" spans="2:7" ht="38.25" customHeight="1" x14ac:dyDescent="0.25">
      <c r="B46" s="4" t="s">
        <v>35</v>
      </c>
      <c r="C46" s="5" t="s">
        <v>92</v>
      </c>
      <c r="D46" s="4" t="s">
        <v>81</v>
      </c>
      <c r="E46" s="4">
        <v>2</v>
      </c>
      <c r="F46" s="8">
        <v>700</v>
      </c>
      <c r="G46" s="11">
        <f t="shared" si="4"/>
        <v>1400</v>
      </c>
    </row>
    <row r="47" spans="2:7" ht="38.25" x14ac:dyDescent="0.25">
      <c r="B47" s="4" t="s">
        <v>36</v>
      </c>
      <c r="C47" s="5" t="s">
        <v>98</v>
      </c>
      <c r="D47" s="4" t="s">
        <v>81</v>
      </c>
      <c r="E47" s="4">
        <v>3</v>
      </c>
      <c r="F47" s="8">
        <v>350</v>
      </c>
      <c r="G47" s="11">
        <f t="shared" si="4"/>
        <v>1050</v>
      </c>
    </row>
    <row r="48" spans="2:7" ht="15" customHeight="1" x14ac:dyDescent="0.25">
      <c r="B48" s="4"/>
      <c r="C48" s="5"/>
      <c r="D48" s="15" t="s">
        <v>125</v>
      </c>
      <c r="E48" s="16"/>
      <c r="F48" s="17"/>
      <c r="G48" s="12">
        <f>SUM(G42:G47)</f>
        <v>11070</v>
      </c>
    </row>
    <row r="49" spans="2:7" ht="30" customHeight="1" x14ac:dyDescent="0.25">
      <c r="B49" s="22" t="s">
        <v>93</v>
      </c>
      <c r="C49" s="23"/>
      <c r="D49" s="23"/>
      <c r="E49" s="23"/>
      <c r="F49" s="23"/>
      <c r="G49" s="24"/>
    </row>
    <row r="50" spans="2:7" ht="25.5" x14ac:dyDescent="0.25">
      <c r="B50" s="4" t="s">
        <v>37</v>
      </c>
      <c r="C50" s="5" t="s">
        <v>94</v>
      </c>
      <c r="D50" s="4" t="s">
        <v>81</v>
      </c>
      <c r="E50" s="4">
        <v>2</v>
      </c>
      <c r="F50" s="8">
        <v>1100</v>
      </c>
      <c r="G50" s="11">
        <f t="shared" ref="G50:G55" si="5">E50*F50</f>
        <v>2200</v>
      </c>
    </row>
    <row r="51" spans="2:7" x14ac:dyDescent="0.25">
      <c r="B51" s="4" t="s">
        <v>38</v>
      </c>
      <c r="C51" s="5" t="s">
        <v>99</v>
      </c>
      <c r="D51" s="4" t="s">
        <v>81</v>
      </c>
      <c r="E51" s="4">
        <v>96</v>
      </c>
      <c r="F51" s="8">
        <v>60</v>
      </c>
      <c r="G51" s="11">
        <f t="shared" si="5"/>
        <v>5760</v>
      </c>
    </row>
    <row r="52" spans="2:7" ht="25.5" x14ac:dyDescent="0.25">
      <c r="B52" s="4" t="s">
        <v>39</v>
      </c>
      <c r="C52" s="5" t="s">
        <v>100</v>
      </c>
      <c r="D52" s="4" t="s">
        <v>81</v>
      </c>
      <c r="E52" s="4">
        <v>2</v>
      </c>
      <c r="F52" s="8">
        <v>1100</v>
      </c>
      <c r="G52" s="11">
        <f t="shared" si="5"/>
        <v>2200</v>
      </c>
    </row>
    <row r="53" spans="2:7" x14ac:dyDescent="0.25">
      <c r="B53" s="4" t="s">
        <v>40</v>
      </c>
      <c r="C53" s="5" t="s">
        <v>101</v>
      </c>
      <c r="D53" s="4" t="s">
        <v>81</v>
      </c>
      <c r="E53" s="4">
        <v>1</v>
      </c>
      <c r="F53" s="8">
        <v>300</v>
      </c>
      <c r="G53" s="11">
        <f t="shared" si="5"/>
        <v>300</v>
      </c>
    </row>
    <row r="54" spans="2:7" ht="25.5" x14ac:dyDescent="0.25">
      <c r="B54" s="4" t="s">
        <v>41</v>
      </c>
      <c r="C54" s="5" t="s">
        <v>102</v>
      </c>
      <c r="D54" s="4" t="s">
        <v>81</v>
      </c>
      <c r="E54" s="4">
        <v>2</v>
      </c>
      <c r="F54" s="8">
        <v>1100</v>
      </c>
      <c r="G54" s="11">
        <f t="shared" si="5"/>
        <v>2200</v>
      </c>
    </row>
    <row r="55" spans="2:7" x14ac:dyDescent="0.25">
      <c r="B55" s="4" t="s">
        <v>42</v>
      </c>
      <c r="C55" s="5" t="s">
        <v>103</v>
      </c>
      <c r="D55" s="4" t="s">
        <v>81</v>
      </c>
      <c r="E55" s="4">
        <v>1</v>
      </c>
      <c r="F55" s="8">
        <v>300</v>
      </c>
      <c r="G55" s="11">
        <f t="shared" si="5"/>
        <v>300</v>
      </c>
    </row>
    <row r="56" spans="2:7" ht="15" customHeight="1" x14ac:dyDescent="0.25">
      <c r="B56" s="4"/>
      <c r="C56" s="5"/>
      <c r="D56" s="15" t="s">
        <v>125</v>
      </c>
      <c r="E56" s="16"/>
      <c r="F56" s="17"/>
      <c r="G56" s="12">
        <f>SUM(G50:G55)</f>
        <v>12960</v>
      </c>
    </row>
    <row r="57" spans="2:7" ht="30" customHeight="1" x14ac:dyDescent="0.25">
      <c r="B57" s="18" t="s">
        <v>104</v>
      </c>
      <c r="C57" s="18"/>
      <c r="D57" s="18"/>
      <c r="E57" s="18"/>
      <c r="F57" s="18"/>
      <c r="G57" s="18"/>
    </row>
    <row r="58" spans="2:7" ht="63.75" x14ac:dyDescent="0.25">
      <c r="B58" s="4" t="s">
        <v>43</v>
      </c>
      <c r="C58" s="5" t="s">
        <v>106</v>
      </c>
      <c r="D58" s="4" t="s">
        <v>105</v>
      </c>
      <c r="E58" s="4">
        <v>100</v>
      </c>
      <c r="F58" s="8">
        <v>40.32</v>
      </c>
      <c r="G58" s="11">
        <f t="shared" ref="G58" si="6">E58*F58</f>
        <v>4032</v>
      </c>
    </row>
    <row r="59" spans="2:7" ht="63.75" x14ac:dyDescent="0.25">
      <c r="B59" s="4" t="s">
        <v>44</v>
      </c>
      <c r="C59" s="5" t="s">
        <v>107</v>
      </c>
      <c r="D59" s="4" t="s">
        <v>105</v>
      </c>
      <c r="E59" s="4">
        <v>100</v>
      </c>
      <c r="F59" s="8">
        <v>40.32</v>
      </c>
      <c r="G59" s="11">
        <f t="shared" ref="G59:G60" si="7">E59*F59</f>
        <v>4032</v>
      </c>
    </row>
    <row r="60" spans="2:7" ht="63.75" x14ac:dyDescent="0.25">
      <c r="B60" s="4" t="s">
        <v>45</v>
      </c>
      <c r="C60" s="5" t="s">
        <v>108</v>
      </c>
      <c r="D60" s="4" t="s">
        <v>105</v>
      </c>
      <c r="E60" s="4">
        <v>100</v>
      </c>
      <c r="F60" s="8">
        <v>40.32</v>
      </c>
      <c r="G60" s="11">
        <f t="shared" si="7"/>
        <v>4032</v>
      </c>
    </row>
    <row r="61" spans="2:7" ht="15" customHeight="1" x14ac:dyDescent="0.25">
      <c r="B61" s="4"/>
      <c r="C61" s="5"/>
      <c r="D61" s="15" t="s">
        <v>125</v>
      </c>
      <c r="E61" s="16"/>
      <c r="F61" s="17"/>
      <c r="G61" s="12">
        <f>SUM(G58:G60)</f>
        <v>12096</v>
      </c>
    </row>
    <row r="62" spans="2:7" ht="30" customHeight="1" x14ac:dyDescent="0.25">
      <c r="B62" s="18" t="s">
        <v>109</v>
      </c>
      <c r="C62" s="18"/>
      <c r="D62" s="18"/>
      <c r="E62" s="18"/>
      <c r="F62" s="18"/>
      <c r="G62" s="18"/>
    </row>
    <row r="63" spans="2:7" x14ac:dyDescent="0.25">
      <c r="B63" s="4" t="s">
        <v>46</v>
      </c>
      <c r="C63" s="5" t="s">
        <v>110</v>
      </c>
      <c r="D63" s="4" t="s">
        <v>105</v>
      </c>
      <c r="E63" s="4">
        <v>45</v>
      </c>
      <c r="F63" s="8">
        <v>30.2</v>
      </c>
      <c r="G63" s="11">
        <f t="shared" ref="G63:G74" si="8">E63*F63</f>
        <v>1359</v>
      </c>
    </row>
    <row r="64" spans="2:7" x14ac:dyDescent="0.25">
      <c r="B64" s="4" t="s">
        <v>47</v>
      </c>
      <c r="C64" s="5" t="s">
        <v>111</v>
      </c>
      <c r="D64" s="4" t="s">
        <v>105</v>
      </c>
      <c r="E64" s="4">
        <v>30</v>
      </c>
      <c r="F64" s="8">
        <v>38</v>
      </c>
      <c r="G64" s="11">
        <f t="shared" si="8"/>
        <v>1140</v>
      </c>
    </row>
    <row r="65" spans="2:7" x14ac:dyDescent="0.25">
      <c r="B65" s="4" t="s">
        <v>48</v>
      </c>
      <c r="C65" s="5" t="s">
        <v>112</v>
      </c>
      <c r="D65" s="4" t="s">
        <v>105</v>
      </c>
      <c r="E65" s="4">
        <v>75</v>
      </c>
      <c r="F65" s="8">
        <v>52.75</v>
      </c>
      <c r="G65" s="11">
        <f t="shared" si="8"/>
        <v>3956.25</v>
      </c>
    </row>
    <row r="66" spans="2:7" x14ac:dyDescent="0.25">
      <c r="B66" s="4" t="s">
        <v>49</v>
      </c>
      <c r="C66" s="5" t="s">
        <v>114</v>
      </c>
      <c r="D66" s="4" t="s">
        <v>81</v>
      </c>
      <c r="E66" s="4">
        <v>7</v>
      </c>
      <c r="F66" s="8">
        <v>9.77</v>
      </c>
      <c r="G66" s="11">
        <f t="shared" si="8"/>
        <v>68.39</v>
      </c>
    </row>
    <row r="67" spans="2:7" x14ac:dyDescent="0.25">
      <c r="B67" s="4" t="s">
        <v>50</v>
      </c>
      <c r="C67" s="5" t="s">
        <v>113</v>
      </c>
      <c r="D67" s="4" t="s">
        <v>81</v>
      </c>
      <c r="E67" s="4">
        <v>8</v>
      </c>
      <c r="F67" s="8">
        <v>43.8</v>
      </c>
      <c r="G67" s="11">
        <f t="shared" si="8"/>
        <v>350.4</v>
      </c>
    </row>
    <row r="68" spans="2:7" x14ac:dyDescent="0.25">
      <c r="B68" s="4" t="s">
        <v>51</v>
      </c>
      <c r="C68" s="5" t="s">
        <v>115</v>
      </c>
      <c r="D68" s="4" t="s">
        <v>81</v>
      </c>
      <c r="E68" s="4">
        <v>19</v>
      </c>
      <c r="F68" s="8">
        <v>91.79</v>
      </c>
      <c r="G68" s="11">
        <f t="shared" si="8"/>
        <v>1744.0100000000002</v>
      </c>
    </row>
    <row r="69" spans="2:7" x14ac:dyDescent="0.25">
      <c r="B69" s="4" t="s">
        <v>52</v>
      </c>
      <c r="C69" s="5" t="s">
        <v>116</v>
      </c>
      <c r="D69" s="4" t="s">
        <v>81</v>
      </c>
      <c r="E69" s="4">
        <v>10</v>
      </c>
      <c r="F69" s="8">
        <v>370</v>
      </c>
      <c r="G69" s="11">
        <f t="shared" si="8"/>
        <v>3700</v>
      </c>
    </row>
    <row r="70" spans="2:7" x14ac:dyDescent="0.25">
      <c r="B70" s="4" t="s">
        <v>53</v>
      </c>
      <c r="C70" s="5" t="s">
        <v>117</v>
      </c>
      <c r="D70" s="4" t="s">
        <v>81</v>
      </c>
      <c r="E70" s="4">
        <v>10</v>
      </c>
      <c r="F70" s="8">
        <v>65.540000000000006</v>
      </c>
      <c r="G70" s="11">
        <f t="shared" si="8"/>
        <v>655.40000000000009</v>
      </c>
    </row>
    <row r="71" spans="2:7" x14ac:dyDescent="0.25">
      <c r="B71" s="4" t="s">
        <v>54</v>
      </c>
      <c r="C71" s="5" t="s">
        <v>118</v>
      </c>
      <c r="D71" s="4" t="s">
        <v>105</v>
      </c>
      <c r="E71" s="4">
        <v>45</v>
      </c>
      <c r="F71" s="8">
        <v>8.8000000000000007</v>
      </c>
      <c r="G71" s="11">
        <f t="shared" si="8"/>
        <v>396.00000000000006</v>
      </c>
    </row>
    <row r="72" spans="2:7" x14ac:dyDescent="0.25">
      <c r="B72" s="4" t="s">
        <v>55</v>
      </c>
      <c r="C72" s="5" t="s">
        <v>119</v>
      </c>
      <c r="D72" s="4" t="s">
        <v>105</v>
      </c>
      <c r="E72" s="4">
        <v>30</v>
      </c>
      <c r="F72" s="8">
        <v>10.15</v>
      </c>
      <c r="G72" s="11">
        <f t="shared" si="8"/>
        <v>304.5</v>
      </c>
    </row>
    <row r="73" spans="2:7" x14ac:dyDescent="0.25">
      <c r="B73" s="4" t="s">
        <v>56</v>
      </c>
      <c r="C73" s="5" t="s">
        <v>120</v>
      </c>
      <c r="D73" s="4" t="s">
        <v>105</v>
      </c>
      <c r="E73" s="4">
        <v>75</v>
      </c>
      <c r="F73" s="8">
        <v>14.4</v>
      </c>
      <c r="G73" s="11">
        <f t="shared" si="8"/>
        <v>1080</v>
      </c>
    </row>
    <row r="74" spans="2:7" x14ac:dyDescent="0.25">
      <c r="B74" s="4" t="s">
        <v>57</v>
      </c>
      <c r="C74" s="5" t="s">
        <v>121</v>
      </c>
      <c r="D74" s="4" t="s">
        <v>81</v>
      </c>
      <c r="E74" s="4">
        <v>1</v>
      </c>
      <c r="F74" s="8">
        <v>346.05</v>
      </c>
      <c r="G74" s="11">
        <f t="shared" si="8"/>
        <v>346.05</v>
      </c>
    </row>
    <row r="75" spans="2:7" x14ac:dyDescent="0.25">
      <c r="B75" s="4" t="s">
        <v>58</v>
      </c>
      <c r="C75" s="5" t="s">
        <v>122</v>
      </c>
      <c r="D75" s="4" t="s">
        <v>81</v>
      </c>
      <c r="E75" s="4">
        <v>1</v>
      </c>
      <c r="F75" s="8">
        <v>9200</v>
      </c>
      <c r="G75" s="11">
        <f t="shared" ref="G75:G76" si="9">E75*F75</f>
        <v>9200</v>
      </c>
    </row>
    <row r="76" spans="2:7" ht="25.5" x14ac:dyDescent="0.25">
      <c r="B76" s="4" t="s">
        <v>59</v>
      </c>
      <c r="C76" s="5" t="s">
        <v>123</v>
      </c>
      <c r="D76" s="4" t="s">
        <v>81</v>
      </c>
      <c r="E76" s="4">
        <v>1</v>
      </c>
      <c r="F76" s="8">
        <v>11000</v>
      </c>
      <c r="G76" s="11">
        <f t="shared" si="9"/>
        <v>11000</v>
      </c>
    </row>
    <row r="77" spans="2:7" ht="15" customHeight="1" x14ac:dyDescent="0.25">
      <c r="B77" s="4"/>
      <c r="C77" s="5"/>
      <c r="D77" s="15" t="s">
        <v>125</v>
      </c>
      <c r="E77" s="16"/>
      <c r="F77" s="17"/>
      <c r="G77" s="12">
        <f>SUM(G63:G76)</f>
        <v>35300</v>
      </c>
    </row>
    <row r="78" spans="2:7" ht="15.75" x14ac:dyDescent="0.25">
      <c r="B78" s="19" t="s">
        <v>128</v>
      </c>
      <c r="C78" s="20"/>
      <c r="D78" s="20"/>
      <c r="E78" s="20"/>
      <c r="F78" s="21"/>
      <c r="G78" s="14">
        <f>G9+G23+G28+G33+G40+G48+G56+G61+G77</f>
        <v>412978.5</v>
      </c>
    </row>
  </sheetData>
  <sheetProtection sheet="1" objects="1" scenarios="1"/>
  <protectedRanges>
    <protectedRange sqref="F1:F1048576" name="Περιοχή1"/>
  </protectedRanges>
  <mergeCells count="21">
    <mergeCell ref="D23:F23"/>
    <mergeCell ref="B2:G2"/>
    <mergeCell ref="B3:G3"/>
    <mergeCell ref="B10:G10"/>
    <mergeCell ref="B5:G5"/>
    <mergeCell ref="D9:F9"/>
    <mergeCell ref="B78:F78"/>
    <mergeCell ref="B49:G49"/>
    <mergeCell ref="B57:G57"/>
    <mergeCell ref="B24:G24"/>
    <mergeCell ref="B41:G41"/>
    <mergeCell ref="B29:G29"/>
    <mergeCell ref="B34:G34"/>
    <mergeCell ref="D28:F28"/>
    <mergeCell ref="D33:F33"/>
    <mergeCell ref="D40:F40"/>
    <mergeCell ref="D48:F48"/>
    <mergeCell ref="D56:F56"/>
    <mergeCell ref="D61:F61"/>
    <mergeCell ref="D77:F77"/>
    <mergeCell ref="B62:G62"/>
  </mergeCells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Ioanna Merkouri</dc:creator>
  <cp:lastModifiedBy>F. Kontorousis</cp:lastModifiedBy>
  <dcterms:created xsi:type="dcterms:W3CDTF">2025-08-20T11:12:52Z</dcterms:created>
  <dcterms:modified xsi:type="dcterms:W3CDTF">2025-08-21T07:04:23Z</dcterms:modified>
</cp:coreProperties>
</file>